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65488" windowWidth="15480" windowHeight="11556" activeTab="0"/>
  </bookViews>
  <sheets>
    <sheet name="2priedas" sheetId="1" r:id="rId1"/>
  </sheets>
  <definedNames>
    <definedName name="_xlnm.Print_Titles" localSheetId="0">'2priedas'!$16:$19</definedName>
  </definedNames>
  <calcPr fullCalcOnLoad="1"/>
</workbook>
</file>

<file path=xl/sharedStrings.xml><?xml version="1.0" encoding="utf-8"?>
<sst xmlns="http://schemas.openxmlformats.org/spreadsheetml/2006/main" count="152" uniqueCount="131">
  <si>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</si>
  <si>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</si>
  <si>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</si>
  <si>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PINIGŲ SRAUTŲ ATASKAITA</t>
  </si>
  <si>
    <t>(data)</t>
  </si>
  <si>
    <t xml:space="preserve">Pateikimo valiuta ir tikslumas: litais </t>
  </si>
  <si>
    <t>Eil. Nr.</t>
  </si>
  <si>
    <t>Straipsniai</t>
  </si>
  <si>
    <t xml:space="preserve">Pastabos Nr. </t>
  </si>
  <si>
    <t>Ataskaitinis laikotarpis</t>
  </si>
  <si>
    <t>Praėjęs ataskaitinis laikotarpis</t>
  </si>
  <si>
    <t>Tiesioginiai pinigų srautai</t>
  </si>
  <si>
    <t>Netiesioginiai pinigų srautai</t>
  </si>
  <si>
    <t>Netiesioginiaipinigų srautai</t>
  </si>
  <si>
    <t>3</t>
  </si>
  <si>
    <t>A.</t>
  </si>
  <si>
    <t>PAGRINDINĖS VEIKLOS PINIGŲ SRAUTAI</t>
  </si>
  <si>
    <t/>
  </si>
  <si>
    <t>I.</t>
  </si>
  <si>
    <t>Įplaukos</t>
  </si>
  <si>
    <t>I.1.</t>
  </si>
  <si>
    <t>Finansavimo sumos kitoms išlaidoms iš: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</si>
  <si>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</si>
  <si>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</si>
  <si>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</si>
  <si>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</si>
  <si>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</si>
  <si>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</si>
  <si>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</si>
  <si>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</si>
  <si>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</si>
  <si>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socialinių įmokų</t>
  </si>
  <si>
    <t>I.3</t>
  </si>
  <si>
    <t>Už suteiktas paslaugas iš pirkėjų</t>
  </si>
  <si>
    <t>I.4</t>
  </si>
  <si>
    <t>Už suteiktas paslaugas iš biudžeto</t>
  </si>
  <si>
    <t>I.5</t>
  </si>
  <si>
    <t>Gautos palūkanos</t>
  </si>
  <si>
    <t>I.6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</si>
  <si>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</si>
  <si>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</si>
  <si>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</si>
  <si>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</si>
  <si>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</si>
  <si>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</si>
  <si>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</si>
  <si>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</si>
  <si>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</si>
  <si>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</si>
  <si>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 xml:space="preserve">Į kitus išteklių fondus </t>
  </si>
  <si>
    <t>II.5</t>
  </si>
  <si>
    <t>Asignavimų valdytojų programų vykdytojams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</si>
  <si>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</si>
  <si>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</si>
  <si>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</si>
  <si>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</si>
  <si>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</si>
  <si>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</si>
  <si>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</si>
  <si>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</si>
  <si>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</si>
  <si>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</si>
  <si>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</si>
  <si>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</si>
  <si>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</si>
  <si>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</si>
  <si>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</si>
  <si>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</si>
  <si>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</si>
  <si>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</si>
  <si>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</si>
  <si>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</si>
  <si>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</si>
  <si>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</si>
  <si>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</si>
  <si>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</si>
  <si>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</si>
  <si>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</si>
  <si>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</si>
  <si>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</si>
  <si>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Pagrindinės veiklos pinigų srautai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</si>
  <si>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</si>
  <si>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</si>
  <si>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</si>
  <si>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</si>
  <si>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</si>
  <si>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Investicijos į kontroliuojamus ir asocijuotuosius subjektus</t>
  </si>
  <si>
    <t>Investicijos į ne nuosavybės vertybinius popierius</t>
  </si>
  <si>
    <t>Investicijos į kitą finansinį turtą</t>
  </si>
  <si>
    <t>IV.</t>
  </si>
  <si>
    <t>Ilgalaikio finansinio turto perleidimas:</t>
  </si>
  <si>
    <t>IV.1</t>
  </si>
  <si>
    <t>IV.2</t>
  </si>
  <si>
    <t>IV.3</t>
  </si>
  <si>
    <t>V.</t>
  </si>
  <si>
    <t>Po vienų metų gautinų sumų (padidėjimas) sumažėjimas</t>
  </si>
  <si>
    <t>VI.</t>
  </si>
  <si>
    <t>Ilgalaikių terminuotųjų indėlių (padidėjimas) sumažėjimas</t>
  </si>
  <si>
    <t>VII.</t>
  </si>
  <si>
    <t>Kito ilgalaikio finansinio turto (padidėjimas) sumažėjimas</t>
  </si>
  <si>
    <t>VIII.</t>
  </si>
  <si>
    <t>Kito ilgalaikio turto (padidėjimas) sumažėjimas</t>
  </si>
  <si>
    <t>Investicinės veiklos pinigų srautai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</si>
  <si>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</si>
  <si>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</si>
  <si>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</si>
  <si>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</si>
  <si>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</si>
  <si>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 xml:space="preserve">IV. </t>
  </si>
  <si>
    <t>Gautos finansavimo sumos ilgalaikiam ir biologiniam turtui įsigyti iš:</t>
  </si>
  <si>
    <t>Valstybės biudžeto</t>
  </si>
  <si>
    <t>Savivaldybės biudžeto</t>
  </si>
  <si>
    <t>Iš ES, užsienio valstybių ir tarptautinių  organizacijų</t>
  </si>
  <si>
    <t>IV.4</t>
  </si>
  <si>
    <t xml:space="preserve">Grąžintos finansavimo sumos ilgalaikiam ir biologiniam turtui įsigyti </t>
  </si>
  <si>
    <t>Gauti dividendai</t>
  </si>
  <si>
    <t>Kiti finansinės veiklos pinigų srautai</t>
  </si>
  <si>
    <t>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</si>
  <si>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</si>
  <si>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</si>
  <si>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</si>
  <si>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</si>
  <si>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</si>
  <si>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</t>
  </si>
  <si>
    <t xml:space="preserve">(teisės aktais įpareigoto pasirašyti asmens pareigų pavadinimas)                             (parašas)                  (vardas ir pavardė)                                  </t>
  </si>
  <si>
    <t>Direktorė</t>
  </si>
  <si>
    <t>Vilija Kriaučiūnienė</t>
  </si>
  <si>
    <t>PAGAL 2013 M. GRUODŽIO MĖN. 31 D. DUOMENIS</t>
  </si>
  <si>
    <t>Visagino vaiku lopšelis darželis "Kūlverstukas"</t>
  </si>
  <si>
    <t>190230258, Kosmoso g. 12  LT-31104 Visaginas</t>
  </si>
  <si>
    <t>2014-01-19 Nr. V-25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</si>
</sst>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i/>
      <sz val="10"/>
      <name val="Arial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16" fontId="2" fillId="2" borderId="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" fontId="2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1" fontId="3" fillId="0" borderId="0" xfId="0" applyNumberFormat="1" applyFont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5" fillId="2" borderId="0" xfId="0" applyNumberFormat="1" applyFont="1" applyFill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vertical="center" wrapText="1"/>
    </xf>
    <xf numFmtId="1" fontId="0" fillId="0" borderId="7" xfId="0" applyNumberFormat="1" applyBorder="1" applyAlignment="1">
      <alignment/>
    </xf>
    <xf numFmtId="1" fontId="2" fillId="2" borderId="0" xfId="0" applyNumberFormat="1" applyFont="1" applyFill="1" applyAlignment="1">
      <alignment horizontal="left" vertical="center"/>
    </xf>
    <xf numFmtId="1" fontId="2" fillId="2" borderId="0" xfId="0" applyNumberFormat="1" applyFont="1" applyFill="1" applyAlignment="1">
      <alignment vertical="center" wrapText="1"/>
    </xf>
    <xf numFmtId="1" fontId="4" fillId="2" borderId="0" xfId="0" applyNumberFormat="1" applyFont="1" applyFill="1" applyBorder="1" applyAlignment="1">
      <alignment vertical="center"/>
    </xf>
    <xf numFmtId="1" fontId="0" fillId="0" borderId="0" xfId="0" applyNumberFormat="1" applyBorder="1" applyAlignment="1">
      <alignment wrapText="1"/>
    </xf>
    <xf numFmtId="1" fontId="2" fillId="2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/>
    </xf>
    <xf numFmtId="2" fontId="1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0" fillId="0" borderId="7" xfId="0" applyNumberFormat="1" applyFill="1" applyBorder="1" applyAlignment="1">
      <alignment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showGridLines="0" tabSelected="1" zoomScaleSheetLayoutView="100" workbookViewId="0" topLeftCell="A1">
      <selection activeCell="A12" sqref="A12:J12"/>
    </sheetView>
  </sheetViews>
  <sheetFormatPr defaultColWidth="9.140625" defaultRowHeight="12.75"/>
  <cols>
    <col min="1" max="1" width="5.140625" style="1" customWidth="1"/>
    <col min="2" max="2" width="17.8515625" style="2" customWidth="1"/>
    <col min="3" max="3" width="1.28515625" style="2" customWidth="1"/>
    <col min="4" max="4" width="2.7109375" style="2" customWidth="1"/>
    <col min="5" max="5" width="25.421875" style="2" customWidth="1"/>
    <col min="6" max="6" width="8.28125" style="3" customWidth="1"/>
    <col min="7" max="7" width="17.7109375" style="57" customWidth="1"/>
    <col min="8" max="10" width="17.7109375" style="41" customWidth="1"/>
    <col min="11" max="11" width="3.421875" style="1" customWidth="1"/>
    <col min="12" max="16384" width="9.140625" style="1" customWidth="1"/>
  </cols>
  <sheetData>
    <row r="1" spans="7:10" ht="12.75">
      <c r="G1" s="56"/>
      <c r="H1" s="50" t="s">
        <v>0</v>
      </c>
      <c r="I1" s="40"/>
      <c r="J1" s="40"/>
    </row>
    <row r="2" spans="7:10" ht="12.75">
      <c r="G2" s="56"/>
      <c r="H2" s="50" t="s">
        <v>1</v>
      </c>
      <c r="I2" s="40"/>
      <c r="J2" s="40"/>
    </row>
    <row r="3" spans="1:10" ht="12.7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2.75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0" ht="12.75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0" ht="12.75">
      <c r="A6" s="72" t="s">
        <v>128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2.75" customHeight="1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0" ht="12.75">
      <c r="A8" s="74" t="s">
        <v>129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ht="12.75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6" ht="12.75">
      <c r="A10" s="75"/>
      <c r="B10" s="75"/>
      <c r="C10" s="75"/>
      <c r="D10" s="75"/>
      <c r="E10" s="75"/>
      <c r="F10" s="75"/>
    </row>
    <row r="11" spans="1:10" ht="12.75">
      <c r="A11" s="72" t="s">
        <v>3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2.75">
      <c r="A12" s="72" t="s">
        <v>127</v>
      </c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12.75">
      <c r="A13" s="4"/>
      <c r="B13" s="6"/>
      <c r="C13" s="6"/>
      <c r="D13" s="6"/>
      <c r="E13" s="6"/>
      <c r="F13" s="6"/>
      <c r="G13" s="58"/>
      <c r="H13" s="42"/>
      <c r="I13" s="42"/>
      <c r="J13" s="42"/>
    </row>
    <row r="14" spans="1:10" ht="12.75">
      <c r="A14" s="122" t="s">
        <v>130</v>
      </c>
      <c r="B14" s="122"/>
      <c r="C14" s="122"/>
      <c r="D14" s="122"/>
      <c r="E14" s="122"/>
      <c r="F14" s="122"/>
      <c r="G14" s="122"/>
      <c r="H14" s="122"/>
      <c r="I14" s="122"/>
      <c r="J14" s="122"/>
    </row>
    <row r="15" spans="1:10" ht="12.75">
      <c r="A15" s="73" t="s">
        <v>4</v>
      </c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12.75">
      <c r="A16" s="4"/>
      <c r="B16" s="5"/>
      <c r="C16" s="5"/>
      <c r="D16" s="5"/>
      <c r="E16" s="5"/>
      <c r="F16" s="89" t="s">
        <v>5</v>
      </c>
      <c r="G16" s="89"/>
      <c r="H16" s="89"/>
      <c r="I16" s="89"/>
      <c r="J16" s="89"/>
    </row>
    <row r="17" spans="1:10" ht="24.75" customHeight="1">
      <c r="A17" s="90" t="s">
        <v>6</v>
      </c>
      <c r="B17" s="92" t="s">
        <v>7</v>
      </c>
      <c r="C17" s="93"/>
      <c r="D17" s="93"/>
      <c r="E17" s="94"/>
      <c r="F17" s="98" t="s">
        <v>8</v>
      </c>
      <c r="G17" s="79" t="s">
        <v>9</v>
      </c>
      <c r="H17" s="80"/>
      <c r="I17" s="100" t="s">
        <v>10</v>
      </c>
      <c r="J17" s="101"/>
    </row>
    <row r="18" spans="1:10" ht="38.25" customHeight="1">
      <c r="A18" s="91"/>
      <c r="B18" s="95"/>
      <c r="C18" s="96"/>
      <c r="D18" s="96"/>
      <c r="E18" s="97"/>
      <c r="F18" s="99"/>
      <c r="G18" s="59" t="s">
        <v>11</v>
      </c>
      <c r="H18" s="43" t="s">
        <v>12</v>
      </c>
      <c r="I18" s="43" t="s">
        <v>11</v>
      </c>
      <c r="J18" s="43" t="s">
        <v>13</v>
      </c>
    </row>
    <row r="19" spans="1:10" ht="12.75" customHeight="1">
      <c r="A19" s="7">
        <v>1</v>
      </c>
      <c r="B19" s="102">
        <v>2</v>
      </c>
      <c r="C19" s="103"/>
      <c r="D19" s="103"/>
      <c r="E19" s="104"/>
      <c r="F19" s="8" t="s">
        <v>14</v>
      </c>
      <c r="G19" s="60">
        <v>4</v>
      </c>
      <c r="H19" s="43">
        <v>5</v>
      </c>
      <c r="I19" s="43">
        <v>6</v>
      </c>
      <c r="J19" s="43">
        <v>7</v>
      </c>
    </row>
    <row r="20" spans="1:10" s="2" customFormat="1" ht="25.5" customHeight="1">
      <c r="A20" s="27" t="s">
        <v>15</v>
      </c>
      <c r="B20" s="105" t="s">
        <v>16</v>
      </c>
      <c r="C20" s="106"/>
      <c r="D20" s="106"/>
      <c r="E20" s="107"/>
      <c r="F20" s="9"/>
      <c r="G20" s="59">
        <f>G21-G32-G39</f>
        <v>751.9599999999627</v>
      </c>
      <c r="H20" s="43" t="s">
        <v>17</v>
      </c>
      <c r="I20" s="54"/>
      <c r="J20" s="43" t="s">
        <v>17</v>
      </c>
    </row>
    <row r="21" spans="1:10" s="39" customFormat="1" ht="25.5" customHeight="1">
      <c r="A21" s="37" t="s">
        <v>18</v>
      </c>
      <c r="B21" s="71" t="s">
        <v>19</v>
      </c>
      <c r="C21" s="69"/>
      <c r="D21" s="69"/>
      <c r="E21" s="70"/>
      <c r="F21" s="38"/>
      <c r="G21" s="61">
        <f>G22+G27+G28+G29+G30+G31</f>
        <v>1715911.14</v>
      </c>
      <c r="H21" s="44">
        <f>SUM(H22,H27,H28,H29,H30,H31)</f>
        <v>0</v>
      </c>
      <c r="I21" s="55"/>
      <c r="J21" s="44">
        <f>SUM(J22,J27,J28,J29,J30,J31)</f>
        <v>0</v>
      </c>
    </row>
    <row r="22" spans="1:10" s="2" customFormat="1" ht="25.5" customHeight="1">
      <c r="A22" s="17" t="s">
        <v>20</v>
      </c>
      <c r="B22" s="82" t="s">
        <v>21</v>
      </c>
      <c r="C22" s="77"/>
      <c r="D22" s="77"/>
      <c r="E22" s="78"/>
      <c r="F22" s="9"/>
      <c r="G22" s="62">
        <f>SUM(G23,G24,G25,G26)</f>
        <v>1463219.3</v>
      </c>
      <c r="H22" s="45">
        <f>SUM(H23,H24,H25,H26)</f>
        <v>0</v>
      </c>
      <c r="I22" s="22"/>
      <c r="J22" s="45">
        <f>SUM(J23,J24,J25,J26)</f>
        <v>0</v>
      </c>
    </row>
    <row r="23" spans="1:10" s="2" customFormat="1" ht="25.5" customHeight="1">
      <c r="A23" s="23" t="s">
        <v>22</v>
      </c>
      <c r="B23" s="81" t="s">
        <v>23</v>
      </c>
      <c r="C23" s="77"/>
      <c r="D23" s="77"/>
      <c r="E23" s="78"/>
      <c r="F23" s="9"/>
      <c r="G23" s="62">
        <v>464897.42</v>
      </c>
      <c r="H23" s="45"/>
      <c r="I23" s="22"/>
      <c r="J23" s="45"/>
    </row>
    <row r="24" spans="1:10" s="2" customFormat="1" ht="25.5" customHeight="1">
      <c r="A24" s="23" t="s">
        <v>24</v>
      </c>
      <c r="B24" s="81" t="s">
        <v>25</v>
      </c>
      <c r="C24" s="77"/>
      <c r="D24" s="77"/>
      <c r="E24" s="78"/>
      <c r="F24" s="9"/>
      <c r="G24" s="62">
        <v>989250.61</v>
      </c>
      <c r="H24" s="45"/>
      <c r="I24" s="22"/>
      <c r="J24" s="45"/>
    </row>
    <row r="25" spans="1:10" s="2" customFormat="1" ht="25.5" customHeight="1">
      <c r="A25" s="23" t="s">
        <v>26</v>
      </c>
      <c r="B25" s="84" t="s">
        <v>27</v>
      </c>
      <c r="C25" s="77"/>
      <c r="D25" s="77"/>
      <c r="E25" s="78"/>
      <c r="F25" s="9"/>
      <c r="G25" s="62"/>
      <c r="H25" s="45"/>
      <c r="I25" s="22"/>
      <c r="J25" s="45"/>
    </row>
    <row r="26" spans="1:10" s="2" customFormat="1" ht="25.5" customHeight="1">
      <c r="A26" s="23" t="s">
        <v>28</v>
      </c>
      <c r="B26" s="83" t="s">
        <v>29</v>
      </c>
      <c r="C26" s="77"/>
      <c r="D26" s="77"/>
      <c r="E26" s="78"/>
      <c r="F26" s="9"/>
      <c r="G26" s="62">
        <v>9071.27</v>
      </c>
      <c r="H26" s="45"/>
      <c r="I26" s="22"/>
      <c r="J26" s="45"/>
    </row>
    <row r="27" spans="1:10" s="2" customFormat="1" ht="25.5" customHeight="1">
      <c r="A27" s="12" t="s">
        <v>30</v>
      </c>
      <c r="B27" s="83" t="s">
        <v>31</v>
      </c>
      <c r="C27" s="77"/>
      <c r="D27" s="77"/>
      <c r="E27" s="78"/>
      <c r="F27" s="9"/>
      <c r="G27" s="62"/>
      <c r="H27" s="45"/>
      <c r="I27" s="22"/>
      <c r="J27" s="45"/>
    </row>
    <row r="28" spans="1:10" s="2" customFormat="1" ht="25.5" customHeight="1">
      <c r="A28" s="23" t="s">
        <v>32</v>
      </c>
      <c r="B28" s="82" t="s">
        <v>33</v>
      </c>
      <c r="C28" s="77"/>
      <c r="D28" s="77"/>
      <c r="E28" s="78"/>
      <c r="F28" s="9"/>
      <c r="G28" s="62">
        <v>126544.65</v>
      </c>
      <c r="H28" s="45"/>
      <c r="I28" s="22"/>
      <c r="J28" s="45"/>
    </row>
    <row r="29" spans="1:10" s="2" customFormat="1" ht="25.5" customHeight="1">
      <c r="A29" s="23" t="s">
        <v>34</v>
      </c>
      <c r="B29" s="82" t="s">
        <v>35</v>
      </c>
      <c r="C29" s="77"/>
      <c r="D29" s="77"/>
      <c r="E29" s="78"/>
      <c r="F29" s="9"/>
      <c r="G29" s="62">
        <v>126147.19</v>
      </c>
      <c r="H29" s="45"/>
      <c r="I29" s="22"/>
      <c r="J29" s="45"/>
    </row>
    <row r="30" spans="1:10" s="2" customFormat="1" ht="25.5" customHeight="1">
      <c r="A30" s="23" t="s">
        <v>36</v>
      </c>
      <c r="B30" s="82" t="s">
        <v>37</v>
      </c>
      <c r="C30" s="77"/>
      <c r="D30" s="77"/>
      <c r="E30" s="78"/>
      <c r="F30" s="9"/>
      <c r="G30" s="62"/>
      <c r="H30" s="45"/>
      <c r="I30" s="22"/>
      <c r="J30" s="45"/>
    </row>
    <row r="31" spans="1:10" s="2" customFormat="1" ht="25.5" customHeight="1">
      <c r="A31" s="23" t="s">
        <v>38</v>
      </c>
      <c r="B31" s="82" t="s">
        <v>39</v>
      </c>
      <c r="C31" s="77"/>
      <c r="D31" s="77"/>
      <c r="E31" s="78"/>
      <c r="F31" s="9"/>
      <c r="G31" s="62"/>
      <c r="H31" s="45"/>
      <c r="I31" s="22"/>
      <c r="J31" s="45"/>
    </row>
    <row r="32" spans="1:10" s="39" customFormat="1" ht="25.5" customHeight="1">
      <c r="A32" s="37" t="s">
        <v>40</v>
      </c>
      <c r="B32" s="68" t="s">
        <v>41</v>
      </c>
      <c r="C32" s="69"/>
      <c r="D32" s="69"/>
      <c r="E32" s="70"/>
      <c r="F32" s="38"/>
      <c r="G32" s="61">
        <f>SUM(G33:G38)</f>
        <v>126063.96</v>
      </c>
      <c r="H32" s="44">
        <f>SUM(H33:H38)</f>
        <v>0</v>
      </c>
      <c r="I32" s="55"/>
      <c r="J32" s="44">
        <f>SUM(J33:J38)</f>
        <v>0</v>
      </c>
    </row>
    <row r="33" spans="1:10" s="2" customFormat="1" ht="25.5" customHeight="1">
      <c r="A33" s="23" t="s">
        <v>42</v>
      </c>
      <c r="B33" s="81" t="s">
        <v>43</v>
      </c>
      <c r="C33" s="77"/>
      <c r="D33" s="77"/>
      <c r="E33" s="78"/>
      <c r="F33" s="9"/>
      <c r="G33" s="62"/>
      <c r="H33" s="45"/>
      <c r="I33" s="22"/>
      <c r="J33" s="45"/>
    </row>
    <row r="34" spans="1:10" s="2" customFormat="1" ht="25.5" customHeight="1">
      <c r="A34" s="23" t="s">
        <v>44</v>
      </c>
      <c r="B34" s="81" t="s">
        <v>45</v>
      </c>
      <c r="C34" s="77"/>
      <c r="D34" s="77"/>
      <c r="E34" s="78"/>
      <c r="F34" s="9"/>
      <c r="G34" s="62">
        <v>125410</v>
      </c>
      <c r="H34" s="45"/>
      <c r="I34" s="22"/>
      <c r="J34" s="45"/>
    </row>
    <row r="35" spans="1:10" s="2" customFormat="1" ht="25.5" customHeight="1">
      <c r="A35" s="23" t="s">
        <v>46</v>
      </c>
      <c r="B35" s="84" t="s">
        <v>47</v>
      </c>
      <c r="C35" s="77"/>
      <c r="D35" s="77"/>
      <c r="E35" s="78"/>
      <c r="F35" s="9"/>
      <c r="G35" s="62"/>
      <c r="H35" s="45"/>
      <c r="I35" s="22"/>
      <c r="J35" s="45"/>
    </row>
    <row r="36" spans="1:10" s="2" customFormat="1" ht="25.5" customHeight="1">
      <c r="A36" s="23" t="s">
        <v>48</v>
      </c>
      <c r="B36" s="83" t="s">
        <v>49</v>
      </c>
      <c r="C36" s="77"/>
      <c r="D36" s="77"/>
      <c r="E36" s="78"/>
      <c r="F36" s="9"/>
      <c r="G36" s="62"/>
      <c r="H36" s="45"/>
      <c r="I36" s="22"/>
      <c r="J36" s="45"/>
    </row>
    <row r="37" spans="1:10" s="2" customFormat="1" ht="25.5" customHeight="1">
      <c r="A37" s="23" t="s">
        <v>50</v>
      </c>
      <c r="B37" s="84" t="s">
        <v>51</v>
      </c>
      <c r="C37" s="77"/>
      <c r="D37" s="77"/>
      <c r="E37" s="78"/>
      <c r="F37" s="9"/>
      <c r="G37" s="62"/>
      <c r="H37" s="45"/>
      <c r="I37" s="22"/>
      <c r="J37" s="45"/>
    </row>
    <row r="38" spans="1:10" s="2" customFormat="1" ht="25.5" customHeight="1">
      <c r="A38" s="23" t="s">
        <v>52</v>
      </c>
      <c r="B38" s="81" t="s">
        <v>53</v>
      </c>
      <c r="C38" s="77"/>
      <c r="D38" s="77"/>
      <c r="E38" s="78"/>
      <c r="F38" s="9"/>
      <c r="G38" s="62">
        <f>653.96</f>
        <v>653.96</v>
      </c>
      <c r="H38" s="45"/>
      <c r="I38" s="22"/>
      <c r="J38" s="45"/>
    </row>
    <row r="39" spans="1:10" s="39" customFormat="1" ht="25.5" customHeight="1">
      <c r="A39" s="37" t="s">
        <v>54</v>
      </c>
      <c r="B39" s="68" t="s">
        <v>55</v>
      </c>
      <c r="C39" s="69"/>
      <c r="D39" s="69"/>
      <c r="E39" s="70"/>
      <c r="F39" s="38"/>
      <c r="G39" s="61">
        <f>SUM(G40:G51)</f>
        <v>1589095.22</v>
      </c>
      <c r="H39" s="44">
        <f>SUM(H40:H51)</f>
        <v>0</v>
      </c>
      <c r="I39" s="55"/>
      <c r="J39" s="44">
        <f>SUM(J40:J51)</f>
        <v>0</v>
      </c>
    </row>
    <row r="40" spans="1:10" s="2" customFormat="1" ht="25.5" customHeight="1">
      <c r="A40" s="24" t="s">
        <v>56</v>
      </c>
      <c r="B40" s="83" t="s">
        <v>57</v>
      </c>
      <c r="C40" s="77"/>
      <c r="D40" s="77"/>
      <c r="E40" s="78"/>
      <c r="F40" s="9"/>
      <c r="G40" s="62">
        <f>1239642.41</f>
        <v>1239642.41</v>
      </c>
      <c r="H40" s="45"/>
      <c r="I40" s="22"/>
      <c r="J40" s="45"/>
    </row>
    <row r="41" spans="1:10" s="2" customFormat="1" ht="25.5" customHeight="1">
      <c r="A41" s="24" t="s">
        <v>58</v>
      </c>
      <c r="B41" s="83" t="s">
        <v>59</v>
      </c>
      <c r="C41" s="77"/>
      <c r="D41" s="77"/>
      <c r="E41" s="78"/>
      <c r="F41" s="9"/>
      <c r="G41" s="62">
        <v>107257.77</v>
      </c>
      <c r="H41" s="45"/>
      <c r="I41" s="22"/>
      <c r="J41" s="45"/>
    </row>
    <row r="42" spans="1:10" s="2" customFormat="1" ht="25.5" customHeight="1">
      <c r="A42" s="24" t="s">
        <v>60</v>
      </c>
      <c r="B42" s="83" t="s">
        <v>61</v>
      </c>
      <c r="C42" s="77"/>
      <c r="D42" s="77"/>
      <c r="E42" s="78"/>
      <c r="F42" s="9"/>
      <c r="G42" s="62">
        <v>191</v>
      </c>
      <c r="H42" s="45"/>
      <c r="I42" s="22"/>
      <c r="J42" s="45"/>
    </row>
    <row r="43" spans="1:10" s="2" customFormat="1" ht="25.5" customHeight="1">
      <c r="A43" s="24" t="s">
        <v>62</v>
      </c>
      <c r="B43" s="83" t="s">
        <v>63</v>
      </c>
      <c r="C43" s="77"/>
      <c r="D43" s="77"/>
      <c r="E43" s="78"/>
      <c r="F43" s="9"/>
      <c r="G43" s="62">
        <v>400</v>
      </c>
      <c r="H43" s="45"/>
      <c r="I43" s="22"/>
      <c r="J43" s="45"/>
    </row>
    <row r="44" spans="1:10" s="2" customFormat="1" ht="25.5" customHeight="1">
      <c r="A44" s="24" t="s">
        <v>64</v>
      </c>
      <c r="B44" s="83" t="s">
        <v>65</v>
      </c>
      <c r="C44" s="77"/>
      <c r="D44" s="77"/>
      <c r="E44" s="78"/>
      <c r="F44" s="9"/>
      <c r="G44" s="62">
        <v>1997</v>
      </c>
      <c r="H44" s="45"/>
      <c r="I44" s="22"/>
      <c r="J44" s="45"/>
    </row>
    <row r="45" spans="1:10" s="2" customFormat="1" ht="25.5" customHeight="1">
      <c r="A45" s="24" t="s">
        <v>66</v>
      </c>
      <c r="B45" s="83" t="s">
        <v>67</v>
      </c>
      <c r="C45" s="77"/>
      <c r="D45" s="77"/>
      <c r="E45" s="78"/>
      <c r="F45" s="9"/>
      <c r="G45" s="62">
        <v>60457.62</v>
      </c>
      <c r="H45" s="45"/>
      <c r="I45" s="22"/>
      <c r="J45" s="45"/>
    </row>
    <row r="46" spans="1:10" s="2" customFormat="1" ht="25.5" customHeight="1">
      <c r="A46" s="24" t="s">
        <v>68</v>
      </c>
      <c r="B46" s="82" t="s">
        <v>69</v>
      </c>
      <c r="C46" s="77"/>
      <c r="D46" s="77"/>
      <c r="E46" s="78"/>
      <c r="F46" s="9"/>
      <c r="G46" s="62">
        <f>31665.84+425.4+140611.4</f>
        <v>172702.63999999998</v>
      </c>
      <c r="H46" s="45"/>
      <c r="I46" s="22"/>
      <c r="J46" s="45"/>
    </row>
    <row r="47" spans="1:10" s="2" customFormat="1" ht="25.5" customHeight="1">
      <c r="A47" s="24" t="s">
        <v>70</v>
      </c>
      <c r="B47" s="82" t="s">
        <v>71</v>
      </c>
      <c r="C47" s="77"/>
      <c r="D47" s="77"/>
      <c r="E47" s="78"/>
      <c r="F47" s="9"/>
      <c r="G47" s="62"/>
      <c r="H47" s="45"/>
      <c r="I47" s="22"/>
      <c r="J47" s="45"/>
    </row>
    <row r="48" spans="1:10" s="2" customFormat="1" ht="25.5" customHeight="1">
      <c r="A48" s="24" t="s">
        <v>72</v>
      </c>
      <c r="B48" s="82" t="s">
        <v>73</v>
      </c>
      <c r="C48" s="77"/>
      <c r="D48" s="77"/>
      <c r="E48" s="78"/>
      <c r="F48" s="9"/>
      <c r="G48" s="62"/>
      <c r="H48" s="45"/>
      <c r="I48" s="22"/>
      <c r="J48" s="45"/>
    </row>
    <row r="49" spans="1:10" s="2" customFormat="1" ht="25.5" customHeight="1">
      <c r="A49" s="24" t="s">
        <v>74</v>
      </c>
      <c r="B49" s="82" t="s">
        <v>75</v>
      </c>
      <c r="C49" s="77"/>
      <c r="D49" s="77"/>
      <c r="E49" s="78"/>
      <c r="F49" s="9"/>
      <c r="G49" s="62">
        <v>6446.78</v>
      </c>
      <c r="H49" s="45"/>
      <c r="I49" s="22"/>
      <c r="J49" s="45"/>
    </row>
    <row r="50" spans="1:10" s="2" customFormat="1" ht="25.5" customHeight="1">
      <c r="A50" s="24" t="s">
        <v>76</v>
      </c>
      <c r="B50" s="82" t="s">
        <v>77</v>
      </c>
      <c r="C50" s="77"/>
      <c r="D50" s="77"/>
      <c r="E50" s="78"/>
      <c r="F50" s="9"/>
      <c r="G50" s="62"/>
      <c r="H50" s="45"/>
      <c r="I50" s="22"/>
      <c r="J50" s="45"/>
    </row>
    <row r="51" spans="1:10" s="2" customFormat="1" ht="25.5" customHeight="1">
      <c r="A51" s="24" t="s">
        <v>78</v>
      </c>
      <c r="B51" s="82" t="s">
        <v>79</v>
      </c>
      <c r="C51" s="77"/>
      <c r="D51" s="77"/>
      <c r="E51" s="78"/>
      <c r="F51" s="9"/>
      <c r="G51" s="62"/>
      <c r="H51" s="45"/>
      <c r="I51" s="22"/>
      <c r="J51" s="45"/>
    </row>
    <row r="52" spans="1:10" s="2" customFormat="1" ht="25.5" customHeight="1">
      <c r="A52" s="17"/>
      <c r="B52" s="108" t="s">
        <v>80</v>
      </c>
      <c r="C52" s="109"/>
      <c r="D52" s="109"/>
      <c r="E52" s="110"/>
      <c r="F52" s="9"/>
      <c r="G52" s="62">
        <f>SUM(G21)-SUM(G32,G39)</f>
        <v>751.9599999999627</v>
      </c>
      <c r="H52" s="45">
        <f>SUM(H21)-SUM(H32,H39)</f>
        <v>0</v>
      </c>
      <c r="I52" s="22"/>
      <c r="J52" s="45">
        <f>SUM(J21)-SUM(J32,J39)</f>
        <v>0</v>
      </c>
    </row>
    <row r="53" spans="1:10" s="2" customFormat="1" ht="25.5" customHeight="1">
      <c r="A53" s="23"/>
      <c r="B53" s="28"/>
      <c r="C53" s="29"/>
      <c r="D53" s="10"/>
      <c r="E53" s="11"/>
      <c r="F53" s="16"/>
      <c r="G53" s="62"/>
      <c r="H53" s="43"/>
      <c r="I53" s="22"/>
      <c r="J53" s="43"/>
    </row>
    <row r="54" spans="1:10" s="2" customFormat="1" ht="25.5" customHeight="1">
      <c r="A54" s="27" t="s">
        <v>81</v>
      </c>
      <c r="B54" s="105" t="s">
        <v>82</v>
      </c>
      <c r="C54" s="106"/>
      <c r="D54" s="106"/>
      <c r="E54" s="107"/>
      <c r="F54" s="9"/>
      <c r="G54" s="59">
        <f>-G69</f>
        <v>0</v>
      </c>
      <c r="H54" s="43">
        <f>SUM(H55:H57)</f>
        <v>0</v>
      </c>
      <c r="I54" s="54"/>
      <c r="J54" s="43">
        <f>SUM(J55:J57)</f>
        <v>0</v>
      </c>
    </row>
    <row r="55" spans="1:10" s="2" customFormat="1" ht="25.5" customHeight="1">
      <c r="A55" s="17" t="s">
        <v>18</v>
      </c>
      <c r="B55" s="84" t="s">
        <v>83</v>
      </c>
      <c r="C55" s="85"/>
      <c r="D55" s="85"/>
      <c r="E55" s="86"/>
      <c r="F55" s="9"/>
      <c r="G55" s="62"/>
      <c r="H55" s="45"/>
      <c r="I55" s="22"/>
      <c r="J55" s="45"/>
    </row>
    <row r="56" spans="1:10" s="2" customFormat="1" ht="25.5" customHeight="1">
      <c r="A56" s="17" t="s">
        <v>40</v>
      </c>
      <c r="B56" s="87" t="s">
        <v>84</v>
      </c>
      <c r="C56" s="88"/>
      <c r="D56" s="88"/>
      <c r="E56" s="67"/>
      <c r="F56" s="9"/>
      <c r="G56" s="62"/>
      <c r="H56" s="45"/>
      <c r="I56" s="22"/>
      <c r="J56" s="45"/>
    </row>
    <row r="57" spans="1:10" s="2" customFormat="1" ht="25.5" customHeight="1">
      <c r="A57" s="17" t="s">
        <v>54</v>
      </c>
      <c r="B57" s="87" t="s">
        <v>85</v>
      </c>
      <c r="C57" s="88"/>
      <c r="D57" s="88"/>
      <c r="E57" s="67"/>
      <c r="F57" s="9"/>
      <c r="G57" s="62"/>
      <c r="H57" s="45"/>
      <c r="I57" s="22"/>
      <c r="J57" s="45"/>
    </row>
    <row r="58" spans="1:10" s="2" customFormat="1" ht="25.5" customHeight="1">
      <c r="A58" s="24" t="s">
        <v>56</v>
      </c>
      <c r="B58" s="76" t="s">
        <v>86</v>
      </c>
      <c r="C58" s="77"/>
      <c r="D58" s="77"/>
      <c r="E58" s="78"/>
      <c r="F58" s="9"/>
      <c r="G58" s="62"/>
      <c r="H58" s="45"/>
      <c r="I58" s="22"/>
      <c r="J58" s="45"/>
    </row>
    <row r="59" spans="1:10" s="2" customFormat="1" ht="25.5" customHeight="1">
      <c r="A59" s="12" t="s">
        <v>58</v>
      </c>
      <c r="B59" s="76" t="s">
        <v>87</v>
      </c>
      <c r="C59" s="77"/>
      <c r="D59" s="77"/>
      <c r="E59" s="78"/>
      <c r="F59" s="9"/>
      <c r="G59" s="62"/>
      <c r="H59" s="45"/>
      <c r="I59" s="22"/>
      <c r="J59" s="45"/>
    </row>
    <row r="60" spans="1:10" s="2" customFormat="1" ht="25.5" customHeight="1">
      <c r="A60" s="24" t="s">
        <v>60</v>
      </c>
      <c r="B60" s="83" t="s">
        <v>88</v>
      </c>
      <c r="C60" s="77"/>
      <c r="D60" s="77"/>
      <c r="E60" s="78"/>
      <c r="F60" s="9"/>
      <c r="G60" s="62"/>
      <c r="H60" s="45"/>
      <c r="I60" s="22"/>
      <c r="J60" s="45"/>
    </row>
    <row r="61" spans="1:10" s="2" customFormat="1" ht="25.5" customHeight="1">
      <c r="A61" s="17" t="s">
        <v>89</v>
      </c>
      <c r="B61" s="13" t="s">
        <v>90</v>
      </c>
      <c r="C61" s="14"/>
      <c r="D61" s="14"/>
      <c r="E61" s="15"/>
      <c r="F61" s="9"/>
      <c r="G61" s="62"/>
      <c r="H61" s="45">
        <f>SUM(H62:H64)</f>
        <v>0</v>
      </c>
      <c r="I61" s="22"/>
      <c r="J61" s="45">
        <f>SUM(J62:J64)</f>
        <v>0</v>
      </c>
    </row>
    <row r="62" spans="1:10" s="2" customFormat="1" ht="25.5" customHeight="1">
      <c r="A62" s="23" t="s">
        <v>91</v>
      </c>
      <c r="B62" s="76" t="s">
        <v>86</v>
      </c>
      <c r="C62" s="77"/>
      <c r="D62" s="77"/>
      <c r="E62" s="78"/>
      <c r="F62" s="9"/>
      <c r="G62" s="62"/>
      <c r="H62" s="45"/>
      <c r="I62" s="22"/>
      <c r="J62" s="45"/>
    </row>
    <row r="63" spans="1:10" s="2" customFormat="1" ht="25.5" customHeight="1">
      <c r="A63" s="23" t="s">
        <v>92</v>
      </c>
      <c r="B63" s="76" t="s">
        <v>87</v>
      </c>
      <c r="C63" s="77"/>
      <c r="D63" s="77"/>
      <c r="E63" s="78"/>
      <c r="F63" s="9"/>
      <c r="G63" s="62"/>
      <c r="H63" s="45"/>
      <c r="I63" s="22"/>
      <c r="J63" s="45"/>
    </row>
    <row r="64" spans="1:10" s="2" customFormat="1" ht="25.5" customHeight="1">
      <c r="A64" s="23" t="s">
        <v>93</v>
      </c>
      <c r="B64" s="76" t="s">
        <v>88</v>
      </c>
      <c r="C64" s="77"/>
      <c r="D64" s="77"/>
      <c r="E64" s="78"/>
      <c r="F64" s="9"/>
      <c r="G64" s="62"/>
      <c r="H64" s="45"/>
      <c r="I64" s="22"/>
      <c r="J64" s="45"/>
    </row>
    <row r="65" spans="1:10" s="2" customFormat="1" ht="25.5" customHeight="1">
      <c r="A65" s="17" t="s">
        <v>94</v>
      </c>
      <c r="B65" s="84" t="s">
        <v>95</v>
      </c>
      <c r="C65" s="85"/>
      <c r="D65" s="85"/>
      <c r="E65" s="86"/>
      <c r="F65" s="9"/>
      <c r="G65" s="62"/>
      <c r="H65" s="45"/>
      <c r="I65" s="22"/>
      <c r="J65" s="45"/>
    </row>
    <row r="66" spans="1:10" s="2" customFormat="1" ht="25.5" customHeight="1">
      <c r="A66" s="17" t="s">
        <v>96</v>
      </c>
      <c r="B66" s="87" t="s">
        <v>97</v>
      </c>
      <c r="C66" s="88"/>
      <c r="D66" s="88"/>
      <c r="E66" s="67"/>
      <c r="F66" s="9"/>
      <c r="G66" s="62"/>
      <c r="H66" s="45"/>
      <c r="I66" s="22"/>
      <c r="J66" s="45"/>
    </row>
    <row r="67" spans="1:10" s="2" customFormat="1" ht="25.5" customHeight="1">
      <c r="A67" s="17" t="s">
        <v>98</v>
      </c>
      <c r="B67" s="87" t="s">
        <v>99</v>
      </c>
      <c r="C67" s="88"/>
      <c r="D67" s="88"/>
      <c r="E67" s="67"/>
      <c r="F67" s="9"/>
      <c r="G67" s="62"/>
      <c r="H67" s="45"/>
      <c r="I67" s="22"/>
      <c r="J67" s="45"/>
    </row>
    <row r="68" spans="1:10" s="2" customFormat="1" ht="25.5" customHeight="1">
      <c r="A68" s="30" t="s">
        <v>100</v>
      </c>
      <c r="B68" s="76" t="s">
        <v>101</v>
      </c>
      <c r="C68" s="111"/>
      <c r="D68" s="111"/>
      <c r="E68" s="112"/>
      <c r="F68" s="9"/>
      <c r="G68" s="62"/>
      <c r="H68" s="45"/>
      <c r="I68" s="22"/>
      <c r="J68" s="45"/>
    </row>
    <row r="69" spans="1:10" s="2" customFormat="1" ht="25.5" customHeight="1">
      <c r="A69" s="17"/>
      <c r="B69" s="108" t="s">
        <v>102</v>
      </c>
      <c r="C69" s="109"/>
      <c r="D69" s="109"/>
      <c r="E69" s="110"/>
      <c r="F69" s="9"/>
      <c r="G69" s="62">
        <f>SUM(G55,G57,G65,G66,G67,G68)-IF(TYPE(G56)=1,G56,0)-IF(TYPE(G61)=1,G61,0)</f>
        <v>0</v>
      </c>
      <c r="H69" s="45">
        <f>SUM(H55,H57,H65,H66,H67,H68)-IF(TYPE(H56)=1,H56,0)-IF(TYPE(H61)=1,H61,0)</f>
        <v>0</v>
      </c>
      <c r="I69" s="22"/>
      <c r="J69" s="45">
        <f>SUM(J55,J57,J65,J66,J67,J68)-IF(TYPE(J56)=1,J56,0)-IF(TYPE(J61)=1,J61,0)</f>
        <v>0</v>
      </c>
    </row>
    <row r="70" spans="1:10" s="2" customFormat="1" ht="25.5" customHeight="1">
      <c r="A70" s="23"/>
      <c r="B70" s="28"/>
      <c r="C70" s="29"/>
      <c r="D70" s="10"/>
      <c r="E70" s="11"/>
      <c r="F70" s="11"/>
      <c r="G70" s="62"/>
      <c r="H70" s="45"/>
      <c r="I70" s="22"/>
      <c r="J70" s="45"/>
    </row>
    <row r="71" spans="1:10" s="2" customFormat="1" ht="25.5" customHeight="1">
      <c r="A71" s="27" t="s">
        <v>103</v>
      </c>
      <c r="B71" s="105" t="s">
        <v>104</v>
      </c>
      <c r="C71" s="106"/>
      <c r="D71" s="106"/>
      <c r="E71" s="107"/>
      <c r="F71" s="9"/>
      <c r="G71" s="59">
        <f>G72+G73+G74+G75+G80+G81+G82</f>
        <v>0</v>
      </c>
      <c r="H71" s="43"/>
      <c r="I71" s="54"/>
      <c r="J71" s="43"/>
    </row>
    <row r="72" spans="1:10" s="2" customFormat="1" ht="25.5" customHeight="1">
      <c r="A72" s="17" t="s">
        <v>18</v>
      </c>
      <c r="B72" s="81" t="s">
        <v>105</v>
      </c>
      <c r="C72" s="77"/>
      <c r="D72" s="77"/>
      <c r="E72" s="78"/>
      <c r="F72" s="9"/>
      <c r="G72" s="62"/>
      <c r="H72" s="45"/>
      <c r="I72" s="22"/>
      <c r="J72" s="45"/>
    </row>
    <row r="73" spans="1:10" s="2" customFormat="1" ht="25.5" customHeight="1">
      <c r="A73" s="17" t="s">
        <v>40</v>
      </c>
      <c r="B73" s="81" t="s">
        <v>106</v>
      </c>
      <c r="C73" s="77"/>
      <c r="D73" s="77"/>
      <c r="E73" s="78"/>
      <c r="F73" s="9"/>
      <c r="G73" s="62"/>
      <c r="H73" s="45"/>
      <c r="I73" s="22"/>
      <c r="J73" s="45"/>
    </row>
    <row r="74" spans="1:10" s="2" customFormat="1" ht="25.5" customHeight="1">
      <c r="A74" s="17" t="s">
        <v>54</v>
      </c>
      <c r="B74" s="84" t="s">
        <v>107</v>
      </c>
      <c r="C74" s="85"/>
      <c r="D74" s="85"/>
      <c r="E74" s="86"/>
      <c r="F74" s="9"/>
      <c r="G74" s="62"/>
      <c r="H74" s="45"/>
      <c r="I74" s="22"/>
      <c r="J74" s="45"/>
    </row>
    <row r="75" spans="1:10" s="2" customFormat="1" ht="25.5" customHeight="1">
      <c r="A75" s="17" t="s">
        <v>108</v>
      </c>
      <c r="B75" s="84" t="s">
        <v>109</v>
      </c>
      <c r="C75" s="85"/>
      <c r="D75" s="85"/>
      <c r="E75" s="86"/>
      <c r="F75" s="9"/>
      <c r="G75" s="62">
        <f>SUM(G76:G79)</f>
        <v>0</v>
      </c>
      <c r="H75" s="45">
        <f>SUM(H76:H79)</f>
        <v>0</v>
      </c>
      <c r="I75" s="22"/>
      <c r="J75" s="45">
        <f>SUM(J76:J79)</f>
        <v>0</v>
      </c>
    </row>
    <row r="76" spans="1:10" s="2" customFormat="1" ht="25.5" customHeight="1">
      <c r="A76" s="23" t="s">
        <v>91</v>
      </c>
      <c r="B76" s="81" t="s">
        <v>110</v>
      </c>
      <c r="C76" s="77"/>
      <c r="D76" s="77"/>
      <c r="E76" s="78"/>
      <c r="F76" s="9"/>
      <c r="G76" s="62"/>
      <c r="H76" s="45"/>
      <c r="I76" s="22"/>
      <c r="J76" s="45"/>
    </row>
    <row r="77" spans="1:10" s="2" customFormat="1" ht="25.5" customHeight="1">
      <c r="A77" s="23" t="s">
        <v>92</v>
      </c>
      <c r="B77" s="81" t="s">
        <v>111</v>
      </c>
      <c r="C77" s="77"/>
      <c r="D77" s="77"/>
      <c r="E77" s="78"/>
      <c r="F77" s="9"/>
      <c r="G77" s="62"/>
      <c r="H77" s="45"/>
      <c r="I77" s="22"/>
      <c r="J77" s="45"/>
    </row>
    <row r="78" spans="1:10" s="2" customFormat="1" ht="25.5" customHeight="1">
      <c r="A78" s="23" t="s">
        <v>93</v>
      </c>
      <c r="B78" s="84" t="s">
        <v>112</v>
      </c>
      <c r="C78" s="77"/>
      <c r="D78" s="77"/>
      <c r="E78" s="78"/>
      <c r="F78" s="9"/>
      <c r="G78" s="62"/>
      <c r="H78" s="45"/>
      <c r="I78" s="22"/>
      <c r="J78" s="45"/>
    </row>
    <row r="79" spans="1:10" s="2" customFormat="1" ht="25.5" customHeight="1">
      <c r="A79" s="23" t="s">
        <v>113</v>
      </c>
      <c r="B79" s="81" t="s">
        <v>29</v>
      </c>
      <c r="C79" s="77"/>
      <c r="D79" s="77"/>
      <c r="E79" s="78"/>
      <c r="F79" s="9"/>
      <c r="G79" s="62"/>
      <c r="H79" s="45"/>
      <c r="I79" s="22"/>
      <c r="J79" s="45"/>
    </row>
    <row r="80" spans="1:10" s="2" customFormat="1" ht="25.5" customHeight="1">
      <c r="A80" s="23" t="s">
        <v>94</v>
      </c>
      <c r="B80" s="87" t="s">
        <v>114</v>
      </c>
      <c r="C80" s="88"/>
      <c r="D80" s="88"/>
      <c r="E80" s="67"/>
      <c r="F80" s="9"/>
      <c r="G80" s="62"/>
      <c r="H80" s="45"/>
      <c r="I80" s="22"/>
      <c r="J80" s="45"/>
    </row>
    <row r="81" spans="1:10" s="2" customFormat="1" ht="25.5" customHeight="1">
      <c r="A81" s="23" t="s">
        <v>96</v>
      </c>
      <c r="B81" s="87" t="s">
        <v>115</v>
      </c>
      <c r="C81" s="116"/>
      <c r="D81" s="116"/>
      <c r="E81" s="117"/>
      <c r="F81" s="9"/>
      <c r="G81" s="62"/>
      <c r="H81" s="45"/>
      <c r="I81" s="22"/>
      <c r="J81" s="45"/>
    </row>
    <row r="82" spans="1:10" s="2" customFormat="1" ht="25.5" customHeight="1">
      <c r="A82" s="23" t="s">
        <v>98</v>
      </c>
      <c r="B82" s="82" t="s">
        <v>116</v>
      </c>
      <c r="C82" s="77"/>
      <c r="D82" s="77"/>
      <c r="E82" s="78"/>
      <c r="F82" s="9"/>
      <c r="G82" s="62"/>
      <c r="H82" s="45"/>
      <c r="I82" s="22"/>
      <c r="J82" s="45"/>
    </row>
    <row r="83" spans="1:10" s="2" customFormat="1" ht="25.5" customHeight="1">
      <c r="A83" s="17"/>
      <c r="B83" s="108" t="s">
        <v>117</v>
      </c>
      <c r="C83" s="109"/>
      <c r="D83" s="109"/>
      <c r="E83" s="110"/>
      <c r="F83" s="9"/>
      <c r="G83" s="62">
        <f>SUM(G72,G75,G81,G82)-SUM(G73,G74,G80)</f>
        <v>0</v>
      </c>
      <c r="H83" s="45">
        <f>SUM(H72,H75,H81,H82)-SUM(H73,H74,H80)</f>
        <v>0</v>
      </c>
      <c r="I83" s="22"/>
      <c r="J83" s="45">
        <f>SUM(J72,J75,J81,J82)-SUM(J73,J74,J80)</f>
        <v>0</v>
      </c>
    </row>
    <row r="84" spans="1:10" s="2" customFormat="1" ht="25.5" customHeight="1">
      <c r="A84" s="27" t="s">
        <v>118</v>
      </c>
      <c r="B84" s="113" t="s">
        <v>119</v>
      </c>
      <c r="C84" s="114"/>
      <c r="D84" s="114"/>
      <c r="E84" s="115"/>
      <c r="F84" s="9"/>
      <c r="G84" s="62"/>
      <c r="H84" s="45"/>
      <c r="I84" s="22"/>
      <c r="J84" s="45"/>
    </row>
    <row r="85" spans="1:10" s="2" customFormat="1" ht="25.5" customHeight="1">
      <c r="A85" s="27"/>
      <c r="B85" s="31"/>
      <c r="C85" s="32"/>
      <c r="D85" s="32"/>
      <c r="E85" s="33"/>
      <c r="F85" s="18"/>
      <c r="G85" s="62"/>
      <c r="H85" s="45"/>
      <c r="I85" s="22"/>
      <c r="J85" s="45"/>
    </row>
    <row r="86" spans="1:10" s="2" customFormat="1" ht="25.5" customHeight="1">
      <c r="A86" s="27"/>
      <c r="B86" s="105" t="s">
        <v>120</v>
      </c>
      <c r="C86" s="77"/>
      <c r="D86" s="77"/>
      <c r="E86" s="78"/>
      <c r="F86" s="9"/>
      <c r="G86" s="62">
        <f>SUM(G88)-SUM(G87)</f>
        <v>751.96</v>
      </c>
      <c r="H86" s="45"/>
      <c r="I86" s="22"/>
      <c r="J86" s="45"/>
    </row>
    <row r="87" spans="1:10" s="2" customFormat="1" ht="25.5" customHeight="1">
      <c r="A87" s="26"/>
      <c r="B87" s="105" t="s">
        <v>121</v>
      </c>
      <c r="C87" s="77"/>
      <c r="D87" s="77"/>
      <c r="E87" s="78"/>
      <c r="F87" s="9"/>
      <c r="G87" s="62">
        <v>332.49</v>
      </c>
      <c r="H87" s="45"/>
      <c r="I87" s="22"/>
      <c r="J87" s="45"/>
    </row>
    <row r="88" spans="1:10" s="2" customFormat="1" ht="25.5" customHeight="1">
      <c r="A88" s="34"/>
      <c r="B88" s="108" t="s">
        <v>122</v>
      </c>
      <c r="C88" s="77"/>
      <c r="D88" s="77"/>
      <c r="E88" s="78"/>
      <c r="F88" s="9"/>
      <c r="G88" s="59">
        <v>1084.45</v>
      </c>
      <c r="H88" s="43"/>
      <c r="I88" s="54"/>
      <c r="J88" s="45"/>
    </row>
    <row r="89" spans="1:10" s="2" customFormat="1" ht="12.75">
      <c r="A89" s="19"/>
      <c r="B89" s="20"/>
      <c r="C89" s="20"/>
      <c r="D89" s="20"/>
      <c r="E89" s="20"/>
      <c r="F89" s="20"/>
      <c r="G89" s="63"/>
      <c r="H89" s="46"/>
      <c r="I89" s="46"/>
      <c r="J89" s="46"/>
    </row>
    <row r="90" spans="1:11" s="2" customFormat="1" ht="25.5" customHeight="1">
      <c r="A90" s="120" t="s">
        <v>125</v>
      </c>
      <c r="B90" s="120"/>
      <c r="C90" s="21"/>
      <c r="D90" s="21"/>
      <c r="E90" s="21"/>
      <c r="F90" s="21"/>
      <c r="G90" s="64"/>
      <c r="H90" s="47"/>
      <c r="I90" s="47" t="s">
        <v>126</v>
      </c>
      <c r="J90" s="47"/>
      <c r="K90" s="25"/>
    </row>
    <row r="91" spans="1:11" s="2" customFormat="1" ht="12.75" customHeight="1">
      <c r="A91" s="119" t="s">
        <v>124</v>
      </c>
      <c r="B91" s="119"/>
      <c r="C91" s="119"/>
      <c r="D91" s="119"/>
      <c r="E91" s="119"/>
      <c r="F91" s="119"/>
      <c r="G91" s="119"/>
      <c r="H91" s="51"/>
      <c r="I91" s="51"/>
      <c r="J91" s="51"/>
      <c r="K91" s="25"/>
    </row>
    <row r="92" spans="2:11" s="2" customFormat="1" ht="12.75">
      <c r="B92" s="118"/>
      <c r="C92" s="118"/>
      <c r="D92" s="118"/>
      <c r="E92" s="118"/>
      <c r="F92" s="118"/>
      <c r="G92" s="118"/>
      <c r="H92" s="118"/>
      <c r="I92" s="52" t="s">
        <v>123</v>
      </c>
      <c r="J92" s="121"/>
      <c r="K92" s="121"/>
    </row>
    <row r="93" spans="2:11" s="2" customFormat="1" ht="12.75">
      <c r="B93" s="36"/>
      <c r="C93" s="36"/>
      <c r="D93" s="36"/>
      <c r="E93" s="36"/>
      <c r="F93" s="36"/>
      <c r="G93" s="65"/>
      <c r="H93" s="48"/>
      <c r="I93" s="52"/>
      <c r="J93" s="52"/>
      <c r="K93" s="35"/>
    </row>
    <row r="94" spans="5:10" s="2" customFormat="1" ht="12.75" customHeight="1">
      <c r="E94" s="3"/>
      <c r="G94" s="66"/>
      <c r="H94" s="53"/>
      <c r="I94" s="49"/>
      <c r="J94" s="49"/>
    </row>
  </sheetData>
  <mergeCells count="86">
    <mergeCell ref="J92:K92"/>
    <mergeCell ref="B86:E86"/>
    <mergeCell ref="B87:E87"/>
    <mergeCell ref="B88:E88"/>
    <mergeCell ref="B92:H92"/>
    <mergeCell ref="A91:G91"/>
    <mergeCell ref="A90:B90"/>
    <mergeCell ref="B83:E83"/>
    <mergeCell ref="B84:E84"/>
    <mergeCell ref="B81:E81"/>
    <mergeCell ref="B82:E82"/>
    <mergeCell ref="B75:E75"/>
    <mergeCell ref="B72:E72"/>
    <mergeCell ref="B73:E73"/>
    <mergeCell ref="B80:E80"/>
    <mergeCell ref="B79:E79"/>
    <mergeCell ref="B77:E77"/>
    <mergeCell ref="B78:E78"/>
    <mergeCell ref="B68:E68"/>
    <mergeCell ref="B69:E69"/>
    <mergeCell ref="B71:E71"/>
    <mergeCell ref="B74:E74"/>
    <mergeCell ref="B64:E64"/>
    <mergeCell ref="B65:E65"/>
    <mergeCell ref="B66:E66"/>
    <mergeCell ref="B67:E67"/>
    <mergeCell ref="B19:E19"/>
    <mergeCell ref="B20:E20"/>
    <mergeCell ref="B52:E52"/>
    <mergeCell ref="B54:E54"/>
    <mergeCell ref="B37:E37"/>
    <mergeCell ref="B38:E38"/>
    <mergeCell ref="B39:E39"/>
    <mergeCell ref="B40:E40"/>
    <mergeCell ref="B41:E41"/>
    <mergeCell ref="B42:E42"/>
    <mergeCell ref="A14:J14"/>
    <mergeCell ref="A15:J15"/>
    <mergeCell ref="F16:J16"/>
    <mergeCell ref="A17:A18"/>
    <mergeCell ref="B17:E18"/>
    <mergeCell ref="F17:F18"/>
    <mergeCell ref="G17:H17"/>
    <mergeCell ref="I17:J17"/>
    <mergeCell ref="A8:J9"/>
    <mergeCell ref="A10:F10"/>
    <mergeCell ref="A11:J11"/>
    <mergeCell ref="A12:J12"/>
    <mergeCell ref="A3:J4"/>
    <mergeCell ref="A5:J5"/>
    <mergeCell ref="A6:J6"/>
    <mergeCell ref="A7:J7"/>
    <mergeCell ref="B25:E25"/>
    <mergeCell ref="B26:E26"/>
    <mergeCell ref="B27:E27"/>
    <mergeCell ref="B28:E28"/>
    <mergeCell ref="B21:E21"/>
    <mergeCell ref="B22:E22"/>
    <mergeCell ref="B23:E23"/>
    <mergeCell ref="B24:E24"/>
    <mergeCell ref="B29:E29"/>
    <mergeCell ref="B30:E30"/>
    <mergeCell ref="B31:E31"/>
    <mergeCell ref="B32:E32"/>
    <mergeCell ref="B45:E45"/>
    <mergeCell ref="B46:E46"/>
    <mergeCell ref="B33:E33"/>
    <mergeCell ref="B34:E34"/>
    <mergeCell ref="B35:E35"/>
    <mergeCell ref="B36:E36"/>
    <mergeCell ref="B51:E51"/>
    <mergeCell ref="B58:E58"/>
    <mergeCell ref="B59:E59"/>
    <mergeCell ref="B60:E60"/>
    <mergeCell ref="B55:E55"/>
    <mergeCell ref="B56:E56"/>
    <mergeCell ref="B57:E57"/>
    <mergeCell ref="B62:E62"/>
    <mergeCell ref="B63:E63"/>
    <mergeCell ref="B76:E76"/>
    <mergeCell ref="B47:E47"/>
    <mergeCell ref="B48:E48"/>
    <mergeCell ref="B49:E49"/>
    <mergeCell ref="B50:E50"/>
    <mergeCell ref="B43:E43"/>
    <mergeCell ref="B44:E44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user</cp:lastModifiedBy>
  <cp:lastPrinted>2014-05-26T10:57:48Z</cp:lastPrinted>
  <dcterms:created xsi:type="dcterms:W3CDTF">2009-07-20T14:30:53Z</dcterms:created>
  <dcterms:modified xsi:type="dcterms:W3CDTF">2014-05-26T10:57:49Z</dcterms:modified>
  <cp:category/>
  <cp:version/>
  <cp:contentType/>
  <cp:contentStatus/>
</cp:coreProperties>
</file>